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итина д. 34" sheetId="1" r:id="rId1"/>
  </sheets>
  <externalReferences>
    <externalReference r:id="rId2"/>
  </externalReferences>
  <definedNames>
    <definedName name="АДРЕС" localSheetId="0">'ул Никитина д. 34'!$B$3</definedName>
    <definedName name="АДРЕС">#REF!</definedName>
    <definedName name="АДРЕС2">#REF!</definedName>
    <definedName name="ВХДОЛГ" localSheetId="0">'ул Никитина д. 34'!$G$9</definedName>
    <definedName name="ВХДОЛГ">#REF!</definedName>
    <definedName name="ВХСАЛЬДО" localSheetId="0">'ул Никитина д. 34'!$D$9</definedName>
    <definedName name="ВХСАЛЬДО">#REF!</definedName>
    <definedName name="ВХСАЛЬДО3МЕС">#REF!</definedName>
    <definedName name="ДОГОВОР" localSheetId="0">'ул Никитина д. 34'!$B$4</definedName>
    <definedName name="ДОГОВОР">#REF!</definedName>
    <definedName name="ДОЛГ" localSheetId="0">'ул Никитина д. 34'!$A$9</definedName>
    <definedName name="ДОЛГ">#REF!</definedName>
    <definedName name="ЗАТРАЧЕНОК" localSheetId="0">'ул Никитина д. 34'!$D$41</definedName>
    <definedName name="ЗАТРАЧЕНОК">#REF!</definedName>
    <definedName name="ЗАТРАЧЕНОТ" localSheetId="0">'ул Никитина д. 34'!$D$40</definedName>
    <definedName name="ЗАТРАЧЕНОТ">#REF!</definedName>
    <definedName name="ЗАТРЕМ" localSheetId="0">'ул Никитина д. 34'!$D$57</definedName>
    <definedName name="ЗАТРЕМ">#REF!</definedName>
    <definedName name="ИСХДОЛГ" localSheetId="0">'ул Никитина д. 34'!$G$46</definedName>
    <definedName name="ИСХДОЛГ">#REF!</definedName>
    <definedName name="ИСХСАЛЬДО" localSheetId="0">'ул Никитина д. 34'!$D$46</definedName>
    <definedName name="ИСХСАЛЬДО">#REF!</definedName>
    <definedName name="ИСХСАЛЬДО3МЕС">#REF!</definedName>
    <definedName name="КАП" localSheetId="0">'ул Никитина д. 34'!$C$41</definedName>
    <definedName name="КАП">#REF!</definedName>
    <definedName name="КАПРЕМ">#REF!</definedName>
    <definedName name="КПЕРЕЧИСК" localSheetId="0">'ул Никитина д. 34'!$G$41</definedName>
    <definedName name="КПЕРЕЧИСК">#REF!</definedName>
    <definedName name="КПЕРЕЧИСТ" localSheetId="0">'ул Никитина д. 34'!$G$40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34'!$D$55</definedName>
    <definedName name="НАЧРЕМ">#REF!</definedName>
    <definedName name="НЕЖНАЧРЕМ" localSheetId="0">'ул Никитина д. 34'!$D$56</definedName>
    <definedName name="НЕЖНАЧРЕМ">#REF!</definedName>
    <definedName name="ОПАЛЧЕНОТ" localSheetId="0">'ул Никитина д. 34'!$E$40</definedName>
    <definedName name="ОПАЛЧЕНОТ">#REF!</definedName>
    <definedName name="ОПЛАЧЕНОК" localSheetId="0">'ул Никитина д. 34'!$E$41</definedName>
    <definedName name="ОПЛАЧЕНОК">#REF!</definedName>
    <definedName name="ОСВОЕНО">#REF!</definedName>
    <definedName name="ОСТ" localSheetId="0">'ул Никитина д. 34'!$A$46</definedName>
    <definedName name="ОСТ">#REF!</definedName>
    <definedName name="ПЛОЩАДЬ" localSheetId="0">'ул Никитина д. 34'!$B$5</definedName>
    <definedName name="ПЛОЩАДЬ">#REF!</definedName>
    <definedName name="ПЛОЩАДЬДОМА">#REF!</definedName>
    <definedName name="РАЗМЕРПЛАТЫ" localSheetId="0">'ул Никитина д. 34'!$C$11</definedName>
    <definedName name="РАЗМЕРПЛАТЫ">#REF!</definedName>
    <definedName name="СНРЕМ" localSheetId="0">'ул Никитина д. 34'!$D$54</definedName>
    <definedName name="СНРЕМ">#REF!</definedName>
    <definedName name="ТАРОТОП" localSheetId="0">'ул Никитина д. 34'!$C$16</definedName>
    <definedName name="ТАРОТОП">#REF!</definedName>
    <definedName name="ТАРХВС" localSheetId="0">'ул Никитина д. 34'!$C$17</definedName>
    <definedName name="ТАРХВС">#REF!</definedName>
    <definedName name="ТБО" localSheetId="0">'ул Никитина д. 34'!$C$13</definedName>
    <definedName name="ТБО">#REF!</definedName>
    <definedName name="ТБОНАЧ" localSheetId="0">'ул Никитина д. 34'!$D$13</definedName>
    <definedName name="ТБОНАЧ">#REF!</definedName>
    <definedName name="ТБОНЕД" localSheetId="0">'ул Никитина д. 34'!$F$13</definedName>
    <definedName name="ТБОНЕД">#REF!</definedName>
    <definedName name="ТБООПЛ" localSheetId="0">'ул Никитина д. 34'!$E$13</definedName>
    <definedName name="ТБООПЛ">#REF!</definedName>
    <definedName name="ТБОПОСТ" localSheetId="0">'ул Никитина д. 34'!$G$13</definedName>
    <definedName name="ТБОПОСТ">#REF!</definedName>
    <definedName name="ТЕК" localSheetId="0">'ул Никитина д. 34'!$C$40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<sst xmlns="http://schemas.openxmlformats.org/spreadsheetml/2006/main" count="73" uniqueCount="70">
  <si>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</si>
  <si>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</si>
  <si>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34</t>
  </si>
  <si>
    <t>Договор управления №:</t>
  </si>
  <si>
    <t xml:space="preserve">№ 186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</si>
  <si>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</si>
  <si>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</si>
  <si>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</si>
  <si>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</si>
  <si>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</si>
  <si>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</si>
  <si>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</si>
  <si>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</si>
  <si>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</si>
  <si>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</si>
  <si>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</si>
  <si>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</si>
  <si>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</si>
  <si>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</si>
  <si>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</si>
  <si>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</si>
  <si>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</si>
  <si>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</si>
  <si>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</si>
  <si>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</si>
  <si>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</si>
  <si>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</si>
  <si>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</si>
  <si>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</si>
  <si>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</si>
  <si>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</si>
  <si>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</si>
  <si>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</si>
  <si>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</si>
  <si>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</si>
  <si>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</si>
  <si>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</si>
  <si>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</si>
  <si>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</si>
  <si>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</si>
  <si>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</si>
  <si>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</si>
  <si>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Замена труб ХВС</t>
  </si>
  <si>
    <t>Замена задвижек ГВС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</si>
  <si>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</si>
  <si>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</si>
  <si>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</si>
  <si>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</si>
  <si>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</si>
  <si>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</si>
  <si>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</si>
  <si>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</si>
  <si>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</si>
  <si>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Замена стояка ХВС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</si>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</sst>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32" xfId="0" applyNumberFormat="1" applyBorder="1" applyAlignment="1">
      <alignment horizontal="center" wrapText="1"/>
    </xf>
    <xf numFmtId="2" fontId="0" fillId="0" borderId="33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0" fillId="0" borderId="33" xfId="0" applyNumberFormat="1" applyBorder="1" applyAlignment="1">
      <alignment wrapText="1"/>
    </xf>
    <xf numFmtId="2" fontId="0" fillId="0" borderId="34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/>
  <dimension ref="A1:CS714"/>
  <sheetViews>
    <sheetView tabSelected="1" topLeftCell="A65" workbookViewId="0">
      <selection activeCell="B98" sqref="B9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5591.5999999999931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980515.97000000137</v>
      </c>
      <c r="E9" s="10" t="s">
        <v>8</v>
      </c>
      <c r="F9" s="11"/>
      <c r="G9" s="9">
        <v>375835.01999999996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607347.46999999695</v>
      </c>
      <c r="E13" s="24">
        <v>596824.14999999665</v>
      </c>
      <c r="F13" s="25">
        <f>ТБОНАЧ-ТБООПЛ</f>
        <v>10523.320000000298</v>
      </c>
      <c r="G13" s="26">
        <f>ТБООПЛ</f>
        <v>596824.14999999665</v>
      </c>
    </row>
    <row r="14" spans="1:7" ht="13.5" thickBot="1" x14ac:dyDescent="0.25">
      <c r="A14" s="27"/>
      <c r="B14" s="28" t="s">
        <v>17</v>
      </c>
      <c r="C14" s="29"/>
      <c r="D14" s="30">
        <f>D13</f>
        <v>607347.46999999695</v>
      </c>
      <c r="E14" s="30">
        <f>E13</f>
        <v>596824.14999999665</v>
      </c>
      <c r="F14" s="30">
        <f>F13</f>
        <v>10523.320000000298</v>
      </c>
      <c r="G14" s="30">
        <f>SUM(ТБОПОСТ)</f>
        <v>596824.14999999665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1833842.0300000007</v>
      </c>
      <c r="E16" s="24">
        <v>1822636.9200000009</v>
      </c>
      <c r="F16" s="25">
        <f t="shared" ref="F16:F25" si="0">D16-E16</f>
        <v>11205.10999999987</v>
      </c>
      <c r="G16" s="26">
        <f t="shared" ref="G16:G25" si="1">E16</f>
        <v>1822636.9200000009</v>
      </c>
    </row>
    <row r="17" spans="1:7" x14ac:dyDescent="0.2">
      <c r="A17" s="34"/>
      <c r="B17" s="35" t="s">
        <v>20</v>
      </c>
      <c r="C17" s="23">
        <v>25.95</v>
      </c>
      <c r="D17" s="24">
        <v>212018.86</v>
      </c>
      <c r="E17" s="24">
        <v>202674.78</v>
      </c>
      <c r="F17" s="25">
        <f t="shared" si="0"/>
        <v>9344.0799999999872</v>
      </c>
      <c r="G17" s="26">
        <f t="shared" si="1"/>
        <v>202674.78</v>
      </c>
    </row>
    <row r="18" spans="1:7" x14ac:dyDescent="0.2">
      <c r="A18" s="34"/>
      <c r="B18" s="35" t="s">
        <v>21</v>
      </c>
      <c r="C18" s="23">
        <v>17.79</v>
      </c>
      <c r="D18" s="24">
        <v>145580.88999999998</v>
      </c>
      <c r="E18" s="24">
        <v>138698.39999999994</v>
      </c>
      <c r="F18" s="25">
        <f t="shared" si="0"/>
        <v>6882.4900000000489</v>
      </c>
      <c r="G18" s="26">
        <f t="shared" si="1"/>
        <v>138698.39999999994</v>
      </c>
    </row>
    <row r="19" spans="1:7" x14ac:dyDescent="0.2">
      <c r="A19" s="34"/>
      <c r="B19" s="35" t="s">
        <v>22</v>
      </c>
      <c r="C19" s="23" t="s">
        <v>23</v>
      </c>
      <c r="D19" s="24">
        <v>845144.72999999986</v>
      </c>
      <c r="E19" s="24">
        <v>813302.10000000021</v>
      </c>
      <c r="F19" s="25">
        <f t="shared" si="0"/>
        <v>31842.629999999655</v>
      </c>
      <c r="G19" s="26">
        <f t="shared" si="1"/>
        <v>813302.10000000021</v>
      </c>
    </row>
    <row r="20" spans="1:7" x14ac:dyDescent="0.2">
      <c r="A20" s="34"/>
      <c r="B20" s="35" t="s">
        <v>24</v>
      </c>
      <c r="C20" s="23">
        <v>17.79</v>
      </c>
      <c r="D20" s="24">
        <v>107145.74000000002</v>
      </c>
      <c r="E20" s="24">
        <v>102163.78999999996</v>
      </c>
      <c r="F20" s="25">
        <f t="shared" si="0"/>
        <v>4981.9500000000553</v>
      </c>
      <c r="G20" s="26">
        <f t="shared" si="1"/>
        <v>102163.78999999996</v>
      </c>
    </row>
    <row r="21" spans="1:7" x14ac:dyDescent="0.2">
      <c r="A21" s="34"/>
      <c r="B21" s="35" t="s">
        <v>25</v>
      </c>
      <c r="C21" s="23">
        <v>4.2300000000000004</v>
      </c>
      <c r="D21" s="24">
        <v>264602.69</v>
      </c>
      <c r="E21" s="24">
        <v>352273.00999999995</v>
      </c>
      <c r="F21" s="25">
        <f t="shared" si="0"/>
        <v>-87670.319999999949</v>
      </c>
      <c r="G21" s="26">
        <f t="shared" si="1"/>
        <v>352273.00999999995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3408334.9400000009</v>
      </c>
      <c r="E26" s="30">
        <f>SUM(E16:E25)</f>
        <v>3431749.0000000009</v>
      </c>
      <c r="F26" s="30">
        <f>SUM(F16:F25)</f>
        <v>-23414.060000000332</v>
      </c>
      <c r="G26" s="30">
        <f>SUM(G16:G25)</f>
        <v>3431749.0000000009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225399.28000000014</v>
      </c>
      <c r="E28" s="24">
        <v>213644.06000000006</v>
      </c>
      <c r="F28" s="25">
        <f>D28-E28</f>
        <v>11755.220000000088</v>
      </c>
      <c r="G28" s="26">
        <f t="shared" ref="G28:G37" si="2">E28</f>
        <v>213644.06000000006</v>
      </c>
    </row>
    <row r="29" spans="1:7" x14ac:dyDescent="0.2">
      <c r="A29" s="34"/>
      <c r="B29" s="35" t="s">
        <v>28</v>
      </c>
      <c r="C29" s="23">
        <v>0</v>
      </c>
      <c r="D29" s="24">
        <v>45536</v>
      </c>
      <c r="E29" s="24">
        <v>45269.26</v>
      </c>
      <c r="F29" s="25">
        <f>D29-E29</f>
        <v>266.73999999999796</v>
      </c>
      <c r="G29" s="26">
        <f t="shared" si="2"/>
        <v>45269.26</v>
      </c>
    </row>
    <row r="30" spans="1:7" x14ac:dyDescent="0.2">
      <c r="A30" s="34"/>
      <c r="B30" s="35" t="s">
        <v>29</v>
      </c>
      <c r="C30" s="23">
        <v>7.14</v>
      </c>
      <c r="D30" s="24">
        <v>43688.28</v>
      </c>
      <c r="E30" s="24">
        <v>42601.560000000005</v>
      </c>
      <c r="F30" s="25">
        <f t="shared" ref="F30:F37" si="3">D30-E30</f>
        <v>1086.7199999999939</v>
      </c>
      <c r="G30" s="26">
        <f t="shared" si="2"/>
        <v>42601.560000000005</v>
      </c>
    </row>
    <row r="31" spans="1:7" x14ac:dyDescent="0.2">
      <c r="A31" s="34"/>
      <c r="B31" s="35" t="s">
        <v>30</v>
      </c>
      <c r="C31" s="23">
        <v>70</v>
      </c>
      <c r="D31" s="24">
        <v>3360</v>
      </c>
      <c r="E31" s="24">
        <v>3325.39</v>
      </c>
      <c r="F31" s="25">
        <f t="shared" si="3"/>
        <v>34.610000000000127</v>
      </c>
      <c r="G31" s="26">
        <f t="shared" si="2"/>
        <v>3325.39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317983.56000000017</v>
      </c>
      <c r="E38" s="30">
        <f>SUM(E28:E37)</f>
        <v>304840.27000000008</v>
      </c>
      <c r="F38" s="30">
        <f>SUM(F28:F37)</f>
        <v>13143.290000000081</v>
      </c>
      <c r="G38" s="30">
        <f>SUM(G28:G37)</f>
        <v>304840.27000000008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121203.33000000034</v>
      </c>
      <c r="E40" s="24">
        <v>120681.86000000038</v>
      </c>
      <c r="F40" s="25">
        <f>ЗАТРАЧЕНОТ-ОПАЛЧЕНОТ</f>
        <v>521.46999999995751</v>
      </c>
      <c r="G40" s="45">
        <v>12709.86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7604.93</v>
      </c>
    </row>
    <row r="42" spans="1:7" ht="13.5" thickBot="1" x14ac:dyDescent="0.25">
      <c r="A42" s="27"/>
      <c r="B42" s="46" t="s">
        <v>31</v>
      </c>
      <c r="C42" s="40"/>
      <c r="D42" s="30">
        <f>SUM(D40:D41)</f>
        <v>121203.33000000034</v>
      </c>
      <c r="E42" s="30">
        <f>E41+E40</f>
        <v>120681.86000000038</v>
      </c>
      <c r="F42" s="30">
        <f>F41+F40</f>
        <v>521.46999999995751</v>
      </c>
      <c r="G42" s="30">
        <f>КПЕРЕЧИСТ+КПЕРЕЧИСК</f>
        <v>20314.79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4454869.2999999989</v>
      </c>
      <c r="E44" s="30">
        <f>E42+E38+E26+E14</f>
        <v>4454095.2799999975</v>
      </c>
      <c r="F44" s="30">
        <f>F42+F38+F26+F14</f>
        <v>774.02000000000407</v>
      </c>
      <c r="G44" s="30">
        <f>G42+G38+G26+G14</f>
        <v>4353728.2099999972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981289.99000000046</v>
      </c>
      <c r="E46" s="10" t="s">
        <v>8</v>
      </c>
      <c r="F46" s="11"/>
      <c r="G46" s="9">
        <v>409086.45999999985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C54" s="55"/>
      <c r="D54" s="56">
        <v>-14348.019999999946</v>
      </c>
      <c r="E54" s="56"/>
    </row>
    <row r="55" spans="1:7" x14ac:dyDescent="0.2">
      <c r="A55" s="54" t="s">
        <v>40</v>
      </c>
      <c r="B55" s="57"/>
      <c r="D55" s="56">
        <v>120681.86000000006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41</v>
      </c>
      <c r="B57" s="59"/>
      <c r="D57" s="60">
        <v>12709.86</v>
      </c>
      <c r="E57" s="60"/>
    </row>
    <row r="58" spans="1:7" x14ac:dyDescent="0.2">
      <c r="A58" s="61" t="s">
        <v>42</v>
      </c>
      <c r="B58" s="61"/>
      <c r="C58" s="61"/>
      <c r="D58" s="61"/>
      <c r="E58" s="61"/>
      <c r="F58" s="61">
        <v>7855.67</v>
      </c>
      <c r="G58" s="61"/>
    </row>
    <row r="59" spans="1:7" s="63" customFormat="1" x14ac:dyDescent="0.2">
      <c r="A59" s="62" t="s">
        <v>43</v>
      </c>
      <c r="B59" s="62"/>
      <c r="C59" s="62"/>
      <c r="D59" s="62"/>
      <c r="E59" s="62"/>
      <c r="F59" s="62">
        <v>4854.1900000000005</v>
      </c>
      <c r="G59" s="62"/>
    </row>
    <row r="60" spans="1:7" s="63" customFormat="1" x14ac:dyDescent="0.2">
      <c r="A60" s="63" t="s">
        <v>44</v>
      </c>
      <c r="D60" s="64">
        <v>93623.980000000112</v>
      </c>
      <c r="E60" s="65"/>
    </row>
    <row r="61" spans="1:7" s="63" customFormat="1" x14ac:dyDescent="0.2"/>
    <row r="62" spans="1:7" s="63" customFormat="1" x14ac:dyDescent="0.2">
      <c r="A62" s="66" t="s">
        <v>45</v>
      </c>
    </row>
    <row r="63" spans="1:7" s="63" customFormat="1" x14ac:dyDescent="0.2"/>
    <row r="64" spans="1:7" s="63" customFormat="1" x14ac:dyDescent="0.2">
      <c r="A64" s="67" t="s">
        <v>46</v>
      </c>
      <c r="B64" s="67"/>
      <c r="D64" s="68">
        <v>12501.260000000009</v>
      </c>
      <c r="E64" s="69"/>
    </row>
    <row r="65" spans="1:97" s="63" customFormat="1" x14ac:dyDescent="0.2">
      <c r="A65" s="67" t="s">
        <v>47</v>
      </c>
      <c r="B65" s="67"/>
      <c r="D65" s="70">
        <v>0</v>
      </c>
      <c r="E65" s="71"/>
    </row>
    <row r="66" spans="1:97" s="63" customFormat="1" x14ac:dyDescent="0.2">
      <c r="A66" s="67" t="s">
        <v>48</v>
      </c>
      <c r="B66" s="67"/>
      <c r="D66" s="70">
        <v>4800</v>
      </c>
      <c r="E66" s="71"/>
    </row>
    <row r="67" spans="1:97" s="63" customFormat="1" x14ac:dyDescent="0.2">
      <c r="A67" s="67" t="s">
        <v>49</v>
      </c>
      <c r="B67" s="67"/>
      <c r="D67" s="70">
        <v>451867.19</v>
      </c>
      <c r="E67" s="71"/>
    </row>
    <row r="68" spans="1:97" s="63" customFormat="1" x14ac:dyDescent="0.2">
      <c r="A68" s="67" t="s">
        <v>50</v>
      </c>
      <c r="B68" s="67"/>
      <c r="D68" s="72">
        <v>7604.93</v>
      </c>
      <c r="E68" s="73"/>
    </row>
    <row r="69" spans="1:97" s="63" customFormat="1" x14ac:dyDescent="0.2">
      <c r="A69" s="74" t="s">
        <v>51</v>
      </c>
      <c r="B69" s="74"/>
      <c r="C69" s="74"/>
      <c r="D69" s="74"/>
      <c r="E69" s="74"/>
      <c r="F69" s="74" t="s">
        <v>52</v>
      </c>
      <c r="G69" s="75"/>
    </row>
    <row r="70" spans="1:97" s="63" customFormat="1" x14ac:dyDescent="0.2">
      <c r="A70" s="76" t="s">
        <v>53</v>
      </c>
      <c r="B70" s="76"/>
      <c r="C70" s="76"/>
      <c r="D70" s="76"/>
      <c r="E70" s="76"/>
      <c r="F70" s="76">
        <v>7604.93</v>
      </c>
      <c r="G70" s="77"/>
    </row>
    <row r="71" spans="1:97" s="63" customFormat="1" x14ac:dyDescent="0.2">
      <c r="A71" s="78" t="s">
        <v>54</v>
      </c>
      <c r="B71" s="78"/>
      <c r="D71" s="64">
        <v>9696.330000000009</v>
      </c>
      <c r="E71" s="65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9" t="s">
        <v>55</v>
      </c>
      <c r="B76" s="79"/>
      <c r="C76" s="79"/>
      <c r="D76" s="79"/>
      <c r="E76" s="79"/>
      <c r="F76" s="79"/>
      <c r="G76" s="79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9" t="s">
        <v>56</v>
      </c>
      <c r="B77" s="79"/>
      <c r="C77" s="79"/>
      <c r="D77" s="79"/>
      <c r="E77" s="79"/>
      <c r="F77" s="79"/>
      <c r="G77" s="79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9" t="s">
        <v>57</v>
      </c>
      <c r="B78" s="79"/>
      <c r="C78" s="79"/>
      <c r="D78" s="79"/>
      <c r="E78" s="79"/>
      <c r="F78" s="79"/>
      <c r="G78" s="79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80"/>
      <c r="B79" s="80"/>
      <c r="C79" s="80"/>
      <c r="D79" s="80"/>
      <c r="E79" s="80"/>
      <c r="F79" s="80"/>
      <c r="G79" s="80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9" t="s">
        <v>58</v>
      </c>
      <c r="B80" s="79"/>
      <c r="C80" s="79"/>
      <c r="D80" s="79"/>
      <c r="E80" s="79"/>
      <c r="F80" s="79"/>
      <c r="G80" s="79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9" t="s">
        <v>59</v>
      </c>
      <c r="B81" s="79"/>
      <c r="C81" s="79"/>
      <c r="D81" s="79"/>
      <c r="E81" s="79"/>
      <c r="F81" s="79"/>
      <c r="G81" s="79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9" t="s">
        <v>60</v>
      </c>
      <c r="B82" s="79"/>
      <c r="C82" s="79"/>
      <c r="D82" s="79"/>
      <c r="E82" s="79"/>
      <c r="F82" s="79"/>
      <c r="G82" s="79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80"/>
      <c r="B83" s="80"/>
      <c r="C83" s="80"/>
      <c r="D83" s="80"/>
      <c r="E83" s="80"/>
      <c r="F83" s="80"/>
      <c r="G83" s="80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9" t="s">
        <v>61</v>
      </c>
      <c r="B84" s="79"/>
      <c r="C84" s="79"/>
      <c r="D84" s="79"/>
      <c r="E84" s="79"/>
      <c r="F84" s="79"/>
      <c r="G84" s="79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9" t="s">
        <v>62</v>
      </c>
      <c r="B85" s="79"/>
      <c r="C85" s="79"/>
      <c r="D85" s="79"/>
      <c r="E85" s="79"/>
      <c r="F85" s="79"/>
      <c r="G85" s="79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9" t="s">
        <v>63</v>
      </c>
      <c r="B86" s="79"/>
      <c r="C86" s="79"/>
      <c r="D86" s="79"/>
      <c r="E86" s="79"/>
      <c r="F86" s="79"/>
      <c r="G86" s="79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80"/>
      <c r="B87" s="80"/>
      <c r="C87" s="80"/>
      <c r="D87" s="80"/>
      <c r="E87" s="80"/>
      <c r="F87" s="80"/>
      <c r="G87" s="80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9" t="s">
        <v>64</v>
      </c>
      <c r="B88" s="79"/>
      <c r="C88" s="79"/>
      <c r="D88" s="79"/>
      <c r="E88" s="79"/>
      <c r="F88" s="79"/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9" t="s">
        <v>65</v>
      </c>
      <c r="B89" s="79"/>
      <c r="C89" s="79"/>
      <c r="D89" s="79"/>
      <c r="E89" s="79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1" t="s">
        <v>66</v>
      </c>
      <c r="B92" s="81"/>
      <c r="C92" s="81"/>
      <c r="D92" s="81"/>
      <c r="E92" s="81"/>
      <c r="F92" s="82" t="s">
        <v>67</v>
      </c>
      <c r="G92" s="8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1"/>
      <c r="B93" s="81"/>
      <c r="C93" s="81"/>
      <c r="D93" s="81"/>
      <c r="E93" s="81"/>
      <c r="F93" s="83"/>
      <c r="G93" s="8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1"/>
      <c r="B94" s="81"/>
      <c r="C94" s="81"/>
      <c r="D94" s="81"/>
      <c r="E94" s="81"/>
      <c r="F94" s="82"/>
      <c r="G94" s="82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1" t="s">
        <v>68</v>
      </c>
      <c r="B95" s="81"/>
      <c r="C95" s="81"/>
      <c r="D95" s="81"/>
      <c r="E95" s="81"/>
      <c r="F95" s="82" t="s">
        <v>69</v>
      </c>
      <c r="G95" s="82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E69"/>
    <mergeCell ref="F69:G69"/>
    <mergeCell ref="A70:E70"/>
    <mergeCell ref="F70:G70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D60:E60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Никитина д. 34</vt:lpstr>
      <vt:lpstr>'ул Никитина д. 34'!АДРЕС</vt:lpstr>
      <vt:lpstr>'ул Никитина д. 34'!ВХДОЛГ</vt:lpstr>
      <vt:lpstr>'ул Никитина д. 34'!ВХСАЛЬДО</vt:lpstr>
      <vt:lpstr>'ул Никитина д. 34'!ДОГОВОР</vt:lpstr>
      <vt:lpstr>'ул Никитина д. 34'!ДОЛГ</vt:lpstr>
      <vt:lpstr>'ул Никитина д. 34'!ЗАТРАЧЕНОК</vt:lpstr>
      <vt:lpstr>'ул Никитина д. 34'!ЗАТРАЧЕНОТ</vt:lpstr>
      <vt:lpstr>'ул Никитина д. 34'!ЗАТРЕМ</vt:lpstr>
      <vt:lpstr>'ул Никитина д. 34'!ИСХДОЛГ</vt:lpstr>
      <vt:lpstr>'ул Никитина д. 34'!ИСХСАЛЬДО</vt:lpstr>
      <vt:lpstr>'ул Никитина д. 34'!КАП</vt:lpstr>
      <vt:lpstr>'ул Никитина д. 34'!КПЕРЕЧИСК</vt:lpstr>
      <vt:lpstr>'ул Никитина д. 34'!КПЕРЕЧИСТ</vt:lpstr>
      <vt:lpstr>'ул Никитина д. 34'!НАЧРЕМ</vt:lpstr>
      <vt:lpstr>'ул Никитина д. 34'!НЕЖНАЧРЕМ</vt:lpstr>
      <vt:lpstr>'ул Никитина д. 34'!ОПАЛЧЕНОТ</vt:lpstr>
      <vt:lpstr>'ул Никитина д. 34'!ОПЛАЧЕНОК</vt:lpstr>
      <vt:lpstr>'ул Никитина д. 34'!ОСТ</vt:lpstr>
      <vt:lpstr>'ул Никитина д. 34'!ПЛОЩАДЬ</vt:lpstr>
      <vt:lpstr>'ул Никитина д. 34'!РАЗМЕРПЛАТЫ</vt:lpstr>
      <vt:lpstr>'ул Никитина д. 34'!СНРЕМ</vt:lpstr>
      <vt:lpstr>'ул Никитина д. 34'!ТАРОТОП</vt:lpstr>
      <vt:lpstr>'ул Никитина д. 34'!ТАРХВС</vt:lpstr>
      <vt:lpstr>'ул Никитина д. 34'!ТБО</vt:lpstr>
      <vt:lpstr>'ул Никитина д. 34'!ТБОНАЧ</vt:lpstr>
      <vt:lpstr>'ул Никитина д. 34'!ТБОНЕД</vt:lpstr>
      <vt:lpstr>'ул Никитина д. 34'!ТБООПЛ</vt:lpstr>
      <vt:lpstr>'ул Никитина д. 34'!ТБОПОСТ</vt:lpstr>
      <vt:lpstr>'ул Никитина д. 34'!ТЕК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2018-03-30T12:50:08Z</dcterms:created>
  <dcterms:modified xsi:type="dcterms:W3CDTF">2018-03-30T12:50:09Z</dcterms:modified>
</cp:coreProperties>
</file>